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wo870\Directives\DIRECTIVES\Authenticated Directives\IM'sFY19\IM 2019-014\"/>
    </mc:Choice>
  </mc:AlternateContent>
  <bookViews>
    <workbookView xWindow="0" yWindow="0" windowWidth="28800" windowHeight="11610"/>
  </bookViews>
  <sheets>
    <sheet name="Bond Adequacy Worksheet" sheetId="1" r:id="rId1"/>
    <sheet name="Instructions" sheetId="2" r:id="rId2"/>
    <sheet name="Printable-Instruction-sheet" sheetId="3" r:id="rId3"/>
  </sheets>
  <definedNames>
    <definedName name="_xlnm.Print_Area" localSheetId="0">'Bond Adequacy Worksheet'!$C$31</definedName>
    <definedName name="Z_29160EE7_E6A8_40F5_AB6E_2C5E504012CC_.wvu.Rows" localSheetId="0" hidden="1">'Bond Adequacy Worksheet'!$6:$6</definedName>
    <definedName name="Z_E72DC2F9_7266_448E_B77C_7673A03BA611_.wvu.Rows" localSheetId="0" hidden="1">'Bond Adequacy Worksheet'!$6:$6</definedName>
  </definedNames>
  <calcPr calcId="162913"/>
  <customWorkbookViews>
    <customWorkbookView name="Subijoy Dutta - Personal View" guid="{E72DC2F9-7266-448E-B77C-7673A03BA611}" mergeInterval="0" personalView="1" maximized="1" windowWidth="1920" windowHeight="829" activeSheetId="2" showComments="commIndAndComment"/>
    <customWorkbookView name="Riches, Michael R - Personal View" guid="{29160EE7-E6A8-40F5-AB6E-2C5E504012CC}" mergeInterval="0" personalView="1" maximized="1" windowWidth="1680" windowHeight="864" activeSheetId="2"/>
  </customWorkbookViews>
</workbook>
</file>

<file path=xl/calcChain.xml><?xml version="1.0" encoding="utf-8"?>
<calcChain xmlns="http://schemas.openxmlformats.org/spreadsheetml/2006/main">
  <c r="H13" i="1" l="1"/>
  <c r="H27" i="1" s="1"/>
  <c r="E2" i="1" s="1"/>
  <c r="H2" i="1" s="1"/>
  <c r="H26" i="1"/>
  <c r="H25" i="1"/>
  <c r="H11" i="1"/>
  <c r="H12" i="1"/>
  <c r="H14" i="1"/>
  <c r="H22" i="1"/>
  <c r="H21" i="1"/>
  <c r="H17" i="1"/>
  <c r="H23" i="1"/>
  <c r="H18" i="1"/>
  <c r="H16" i="1"/>
  <c r="H19" i="1"/>
  <c r="H20" i="1"/>
</calcChain>
</file>

<file path=xl/sharedStrings.xml><?xml version="1.0" encoding="utf-8"?>
<sst xmlns="http://schemas.openxmlformats.org/spreadsheetml/2006/main" count="47" uniqueCount="47">
  <si>
    <t>--------</t>
  </si>
  <si>
    <t>For the purpose of this guidance, the following definitions apply:</t>
  </si>
  <si>
    <t>3. The bond review will be on an operator-specific property.</t>
  </si>
  <si>
    <t>NOTE:</t>
  </si>
  <si>
    <t>See Details for Each Row on the Next Sheet</t>
  </si>
  <si>
    <t xml:space="preserve">                   Reclamation Stewardship</t>
  </si>
  <si>
    <t xml:space="preserve">                   Well Status</t>
  </si>
  <si>
    <t xml:space="preserve">                   Compliance History</t>
  </si>
  <si>
    <r>
      <rPr>
        <b/>
        <sz val="12"/>
        <color indexed="12"/>
        <rFont val="Calibri"/>
        <family val="2"/>
      </rPr>
      <t xml:space="preserve">    </t>
    </r>
    <r>
      <rPr>
        <sz val="12"/>
        <color indexed="8"/>
        <rFont val="Calibri"/>
        <family val="2"/>
      </rPr>
      <t xml:space="preserve">Number </t>
    </r>
  </si>
  <si>
    <t>Points</t>
  </si>
  <si>
    <t>1. The term “well or wells” means any non ABD wellbore, not well completion.</t>
  </si>
  <si>
    <r>
      <t xml:space="preserve">1. </t>
    </r>
    <r>
      <rPr>
        <sz val="12"/>
        <color indexed="10"/>
        <rFont val="Calibri"/>
        <family val="2"/>
      </rPr>
      <t xml:space="preserve"> </t>
    </r>
    <r>
      <rPr>
        <b/>
        <sz val="12"/>
        <rFont val="Calibri"/>
        <family val="2"/>
      </rPr>
      <t>Current Bond Amount</t>
    </r>
  </si>
  <si>
    <t xml:space="preserve">2. Bond Increase  Amount </t>
  </si>
  <si>
    <t>3. New Recommended Bond Amount</t>
  </si>
  <si>
    <t>4. Bond Number</t>
  </si>
  <si>
    <t>5. Review Date</t>
  </si>
  <si>
    <t>6. Operator</t>
  </si>
  <si>
    <t>7. Bond Type</t>
  </si>
  <si>
    <t>8. Total Wells</t>
  </si>
  <si>
    <t>10. Total Number of Wells idle for at least 7 years, but less than 25 years</t>
  </si>
  <si>
    <t>11. Total Number of Wells idle for 25 years or more</t>
  </si>
  <si>
    <t>14. Number of Major INCs within the last 3 years</t>
  </si>
  <si>
    <t>15. Number of Incidents of Drilling Without Approval (DWOA)</t>
  </si>
  <si>
    <r>
      <t xml:space="preserve">16. Number of Major Undesireable Events durring the last 3 years </t>
    </r>
    <r>
      <rPr>
        <sz val="12"/>
        <rFont val="Calibri"/>
        <family val="2"/>
      </rPr>
      <t>(Avoidable)</t>
    </r>
  </si>
  <si>
    <r>
      <t>17.  Number of Minor INCs in past 3 years</t>
    </r>
    <r>
      <rPr>
        <sz val="12"/>
        <rFont val="Calibri"/>
        <family val="2"/>
      </rPr>
      <t xml:space="preserve"> (exclude Non-</t>
    </r>
    <r>
      <rPr>
        <sz val="11"/>
        <rFont val="Calibri"/>
        <family val="2"/>
      </rPr>
      <t>FOGRAMA related)</t>
    </r>
  </si>
  <si>
    <t>18.  Number of Defaults on Any Bond in the last 3 years</t>
  </si>
  <si>
    <t xml:space="preserve">19.  Number of non-compliance shut-in/shut-down of operations in the last 3 years </t>
  </si>
  <si>
    <t>20. Number of civil penalties issued for failure to comply with incident of noncompliance in the last 3 years</t>
  </si>
  <si>
    <t xml:space="preserve">21. Number of production accountability inspections has resulted in a recovery (under reported volume on the OGOR) of more than 500 barrels of oil or 50,000 MCF of gas in the last 3 years. </t>
  </si>
  <si>
    <t>22. Number of Reclamation Written Orders issued during the last 5 years</t>
  </si>
  <si>
    <t>23. Number of Reclamation INCs issued during the last 5 years</t>
  </si>
  <si>
    <t>24. Total</t>
  </si>
  <si>
    <r>
      <t xml:space="preserve">12. Is the average oil production per oil well per day over the last 12 months greater than 10 bbls per day?       </t>
    </r>
    <r>
      <rPr>
        <b/>
        <sz val="12"/>
        <color indexed="10"/>
        <rFont val="Calibri"/>
        <family val="2"/>
      </rPr>
      <t xml:space="preserve">    </t>
    </r>
    <r>
      <rPr>
        <b/>
        <sz val="12"/>
        <rFont val="Calibri"/>
        <family val="2"/>
      </rPr>
      <t xml:space="preserve">                    (Yes or No)</t>
    </r>
  </si>
  <si>
    <r>
      <t xml:space="preserve">13. Is the average gas production per gas well per day over the last 12 months greater than 60 MCF per day ?                       </t>
    </r>
    <r>
      <rPr>
        <b/>
        <sz val="12"/>
        <color indexed="10"/>
        <rFont val="Calibri"/>
        <family val="2"/>
      </rPr>
      <t xml:space="preserve"> </t>
    </r>
    <r>
      <rPr>
        <b/>
        <sz val="12"/>
        <rFont val="Calibri"/>
        <family val="2"/>
      </rPr>
      <t xml:space="preserve">  (Yes or No)</t>
    </r>
  </si>
  <si>
    <t>COB000010</t>
  </si>
  <si>
    <t>Nationwide</t>
  </si>
  <si>
    <t>NO</t>
  </si>
  <si>
    <t>YES</t>
  </si>
  <si>
    <t xml:space="preserve">4. Operator-specific property is any Federal lease or portion thereof segregated for royalty purposes, by a communitization agreement, or a unit participating area operated by the same operator.  </t>
  </si>
  <si>
    <r>
      <t xml:space="preserve">Example Bond Adequacy Worksheet - Calculated Values are in blue - </t>
    </r>
    <r>
      <rPr>
        <sz val="11"/>
        <color indexed="12"/>
        <rFont val="Calibri"/>
        <family val="2"/>
      </rPr>
      <t>1234</t>
    </r>
  </si>
  <si>
    <t>2. Idle well means a well which has been non-operational for seven consecutive years or longer.</t>
  </si>
  <si>
    <t>A. Bond increase is for the original bond of the Operator-specific property and this applies to lease, unit, state, and nationwide bonds.</t>
  </si>
  <si>
    <t>B. The BLM does not have the authority to increase (or change) bond amounts on Indian properties.   However BIA can request the BLM to review the bond adequacy.  The results of such review on Indian properties shall be sent to the respective BIA office with a statement summarizing the review.  In conducting the review the risk factors and corresponding bond conversion table listed above are to be used when reviewing Indian bonds. </t>
  </si>
  <si>
    <r>
      <t>C. The Calculated Values are in Blue (</t>
    </r>
    <r>
      <rPr>
        <sz val="11"/>
        <color indexed="12"/>
        <rFont val="Calibri"/>
        <family val="2"/>
      </rPr>
      <t>1234</t>
    </r>
    <r>
      <rPr>
        <sz val="11"/>
        <color theme="1"/>
        <rFont val="Calibri"/>
        <family val="2"/>
        <scheme val="minor"/>
      </rPr>
      <t>)</t>
    </r>
  </si>
  <si>
    <t>9. Average Depth of Idle Wells (TVD)</t>
  </si>
  <si>
    <t>ABC Energy, Inc.</t>
  </si>
  <si>
    <t>Note: Suggest Printing in pdf 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</si>
</sst>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
  </numFmts>
  <fonts count="21" x14ac:knownFonts="1">
    <font>
      <sz val="11"/>
      <color theme="1"/>
      <name val="Calibri"/>
      <family val="2"/>
      <scheme val="minor"/>
    </font>
    <font>
      <sz val="12"/>
      <color indexed="8"/>
      <name val="Calibri"/>
      <family val="2"/>
    </font>
    <font>
      <b/>
      <sz val="12"/>
      <color indexed="12"/>
      <name val="Calibri"/>
      <family val="2"/>
    </font>
    <font>
      <b/>
      <sz val="12"/>
      <name val="Calibri"/>
      <family val="2"/>
    </font>
    <font>
      <sz val="11"/>
      <name val="Calibri"/>
      <family val="2"/>
    </font>
    <font>
      <sz val="12"/>
      <name val="Calibri"/>
      <family val="2"/>
    </font>
    <font>
      <sz val="12"/>
      <color indexed="10"/>
      <name val="Calibri"/>
      <family val="2"/>
    </font>
    <font>
      <b/>
      <sz val="12"/>
      <color indexed="10"/>
      <name val="Calibri"/>
      <family val="2"/>
    </font>
    <font>
      <sz val="11"/>
      <color indexed="12"/>
      <name val="Calibri"/>
      <family val="2"/>
    </font>
    <font>
      <sz val="11"/>
      <color theme="1"/>
      <name val="Calibri"/>
      <family val="2"/>
      <scheme val="minor"/>
    </font>
    <font>
      <b/>
      <sz val="11"/>
      <color theme="1"/>
      <name val="Calibri"/>
      <family val="2"/>
      <scheme val="minor"/>
    </font>
    <font>
      <sz val="11"/>
      <color rgb="FFFF0000"/>
      <name val="Calibri"/>
      <family val="2"/>
      <scheme val="minor"/>
    </font>
    <font>
      <sz val="18"/>
      <color theme="1"/>
      <name val="Calibri"/>
      <family val="2"/>
      <scheme val="minor"/>
    </font>
    <font>
      <sz val="12"/>
      <color theme="1"/>
      <name val="Calibri"/>
      <family val="2"/>
      <scheme val="minor"/>
    </font>
    <font>
      <b/>
      <sz val="12"/>
      <name val="Calibri"/>
      <family val="2"/>
      <scheme val="minor"/>
    </font>
    <font>
      <b/>
      <sz val="12"/>
      <color rgb="FF0000FF"/>
      <name val="Calibri"/>
      <family val="2"/>
      <scheme val="minor"/>
    </font>
    <font>
      <b/>
      <sz val="12"/>
      <color theme="1"/>
      <name val="Calibri"/>
      <family val="2"/>
      <scheme val="minor"/>
    </font>
    <font>
      <sz val="11"/>
      <name val="Calibri"/>
      <family val="2"/>
      <scheme val="minor"/>
    </font>
    <font>
      <sz val="14"/>
      <color theme="1"/>
      <name val="Calibri"/>
      <family val="2"/>
      <scheme val="minor"/>
    </font>
    <font>
      <sz val="12"/>
      <color rgb="FF0000FF"/>
      <name val="Calibri"/>
      <family val="2"/>
      <scheme val="minor"/>
    </font>
    <font>
      <sz val="11"/>
      <color rgb="FF0000FF"/>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s>
  <borders count="24">
    <border>
      <left/>
      <right/>
      <top/>
      <bottom/>
      <diagonal/>
    </border>
    <border>
      <left style="medium">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style="medium">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style="medium">
        <color indexed="64"/>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80">
    <xf numFmtId="0" fontId="0" fillId="0" borderId="0" xfId="0"/>
    <xf numFmtId="0" fontId="12" fillId="0" borderId="0" xfId="0" applyFont="1" applyProtection="1"/>
    <xf numFmtId="164" fontId="0" fillId="0" borderId="0" xfId="0" applyNumberFormat="1" applyBorder="1" applyAlignment="1" applyProtection="1">
      <alignment horizontal="center" vertical="center"/>
    </xf>
    <xf numFmtId="164" fontId="0" fillId="0" borderId="0" xfId="0" quotePrefix="1" applyNumberFormat="1" applyBorder="1" applyAlignment="1" applyProtection="1">
      <alignment horizontal="center" vertical="center"/>
    </xf>
    <xf numFmtId="1" fontId="13" fillId="0" borderId="1" xfId="0" applyNumberFormat="1" applyFont="1" applyFill="1" applyBorder="1" applyAlignment="1" applyProtection="1">
      <alignment horizontal="center" vertical="center"/>
      <protection locked="0"/>
    </xf>
    <xf numFmtId="1" fontId="13" fillId="0" borderId="2" xfId="0" applyNumberFormat="1" applyFont="1" applyFill="1" applyBorder="1" applyAlignment="1" applyProtection="1">
      <alignment horizontal="center" vertical="center"/>
      <protection locked="0"/>
    </xf>
    <xf numFmtId="0" fontId="13" fillId="0" borderId="0" xfId="0" applyFont="1" applyProtection="1"/>
    <xf numFmtId="0" fontId="13" fillId="0" borderId="0" xfId="0" applyFont="1" applyFill="1" applyBorder="1" applyAlignment="1" applyProtection="1">
      <alignment horizontal="right"/>
    </xf>
    <xf numFmtId="0" fontId="13" fillId="0" borderId="0" xfId="0" applyFont="1" applyBorder="1" applyAlignment="1" applyProtection="1">
      <alignment horizontal="left" vertical="center"/>
    </xf>
    <xf numFmtId="0" fontId="13" fillId="0" borderId="3" xfId="0" applyFont="1" applyBorder="1" applyAlignment="1" applyProtection="1">
      <alignment horizontal="left" vertical="center"/>
    </xf>
    <xf numFmtId="0" fontId="13" fillId="0" borderId="4" xfId="0" applyFont="1" applyBorder="1"/>
    <xf numFmtId="0" fontId="14" fillId="2" borderId="5" xfId="0" applyFont="1" applyFill="1" applyBorder="1" applyAlignment="1" applyProtection="1">
      <alignment horizontal="right"/>
    </xf>
    <xf numFmtId="49" fontId="15" fillId="0" borderId="0" xfId="0" applyNumberFormat="1" applyFont="1" applyProtection="1"/>
    <xf numFmtId="1" fontId="13" fillId="0" borderId="5" xfId="0" applyNumberFormat="1" applyFont="1" applyFill="1" applyBorder="1" applyAlignment="1" applyProtection="1">
      <alignment horizontal="center" vertical="center"/>
      <protection locked="0"/>
    </xf>
    <xf numFmtId="164" fontId="16" fillId="2" borderId="5" xfId="1" applyNumberFormat="1" applyFont="1" applyFill="1" applyBorder="1" applyAlignment="1" applyProtection="1">
      <alignment horizontal="left"/>
    </xf>
    <xf numFmtId="0" fontId="13" fillId="3" borderId="2" xfId="0" quotePrefix="1" applyFont="1" applyFill="1" applyBorder="1" applyAlignment="1" applyProtection="1">
      <alignment horizontal="center" vertical="center" wrapText="1"/>
    </xf>
    <xf numFmtId="0" fontId="13" fillId="3" borderId="5" xfId="0" quotePrefix="1" applyFont="1" applyFill="1" applyBorder="1" applyAlignment="1" applyProtection="1">
      <alignment horizontal="center" vertical="center"/>
    </xf>
    <xf numFmtId="0" fontId="13" fillId="3" borderId="1" xfId="0" quotePrefix="1" applyFont="1" applyFill="1" applyBorder="1" applyAlignment="1" applyProtection="1">
      <alignment horizontal="center" vertical="center" wrapText="1"/>
    </xf>
    <xf numFmtId="0" fontId="17" fillId="4" borderId="3" xfId="0" applyFont="1" applyFill="1" applyBorder="1" applyAlignment="1">
      <alignment horizontal="center" vertical="center" wrapText="1"/>
    </xf>
    <xf numFmtId="164" fontId="0" fillId="4" borderId="0" xfId="0" quotePrefix="1" applyNumberFormat="1" applyFill="1" applyBorder="1" applyAlignment="1" applyProtection="1">
      <alignment horizontal="center" vertical="center"/>
    </xf>
    <xf numFmtId="0" fontId="0" fillId="4" borderId="2" xfId="0" applyFill="1" applyBorder="1"/>
    <xf numFmtId="0" fontId="0" fillId="4" borderId="0" xfId="0" applyFill="1"/>
    <xf numFmtId="0" fontId="0" fillId="0" borderId="5" xfId="0" applyBorder="1" applyAlignment="1">
      <alignment horizontal="center"/>
    </xf>
    <xf numFmtId="0" fontId="13" fillId="0" borderId="3" xfId="0" applyFont="1" applyBorder="1" applyAlignment="1" applyProtection="1">
      <alignment horizontal="center" vertical="center" wrapText="1"/>
      <protection locked="0"/>
    </xf>
    <xf numFmtId="0" fontId="0" fillId="0" borderId="2" xfId="0" applyBorder="1" applyAlignment="1">
      <alignment wrapText="1"/>
    </xf>
    <xf numFmtId="0" fontId="18" fillId="0" borderId="6" xfId="0" applyFont="1" applyBorder="1" applyAlignment="1" applyProtection="1">
      <alignment horizontal="center" vertical="center" wrapText="1"/>
      <protection locked="0"/>
    </xf>
    <xf numFmtId="164" fontId="11" fillId="0" borderId="0" xfId="0" applyNumberFormat="1" applyFont="1" applyBorder="1" applyAlignment="1" applyProtection="1">
      <alignment horizontal="center" vertical="center"/>
    </xf>
    <xf numFmtId="1" fontId="13" fillId="0" borderId="7" xfId="0" applyNumberFormat="1" applyFont="1" applyFill="1" applyBorder="1" applyAlignment="1" applyProtection="1">
      <alignment horizontal="center" vertical="center"/>
      <protection locked="0"/>
    </xf>
    <xf numFmtId="1" fontId="13" fillId="0" borderId="8" xfId="0" applyNumberFormat="1" applyFont="1" applyFill="1" applyBorder="1" applyAlignment="1" applyProtection="1">
      <alignment horizontal="center" vertical="center"/>
      <protection locked="0"/>
    </xf>
    <xf numFmtId="0" fontId="13" fillId="3" borderId="9" xfId="0" applyFont="1" applyFill="1" applyBorder="1" applyAlignment="1" applyProtection="1">
      <alignment horizontal="right" vertical="center"/>
    </xf>
    <xf numFmtId="0" fontId="13" fillId="0" borderId="0" xfId="0" applyFont="1" applyAlignment="1">
      <alignment horizontal="right"/>
    </xf>
    <xf numFmtId="0" fontId="16" fillId="3" borderId="10" xfId="0" applyFont="1" applyFill="1" applyBorder="1"/>
    <xf numFmtId="0" fontId="16" fillId="3" borderId="5" xfId="0" applyFont="1" applyFill="1" applyBorder="1" applyAlignment="1" applyProtection="1">
      <alignment horizontal="left"/>
    </xf>
    <xf numFmtId="3" fontId="14" fillId="2" borderId="5" xfId="0" applyNumberFormat="1" applyFont="1" applyFill="1" applyBorder="1" applyAlignment="1" applyProtection="1">
      <alignment horizontal="right"/>
    </xf>
    <xf numFmtId="1" fontId="19" fillId="3" borderId="11" xfId="0" applyNumberFormat="1" applyFont="1" applyFill="1" applyBorder="1" applyAlignment="1" applyProtection="1">
      <alignment horizontal="center" vertical="center"/>
    </xf>
    <xf numFmtId="0" fontId="20" fillId="0" borderId="0" xfId="0" applyFont="1"/>
    <xf numFmtId="1" fontId="19" fillId="3" borderId="12" xfId="0" applyNumberFormat="1" applyFont="1" applyFill="1" applyBorder="1" applyAlignment="1" applyProtection="1">
      <alignment horizontal="center" vertical="center"/>
    </xf>
    <xf numFmtId="1" fontId="19" fillId="3" borderId="13" xfId="0" applyNumberFormat="1" applyFont="1" applyFill="1" applyBorder="1" applyAlignment="1" applyProtection="1">
      <alignment horizontal="center" vertical="center"/>
    </xf>
    <xf numFmtId="1" fontId="19" fillId="3" borderId="14" xfId="0" applyNumberFormat="1" applyFont="1" applyFill="1" applyBorder="1" applyAlignment="1" applyProtection="1">
      <alignment horizontal="center" vertical="center"/>
    </xf>
    <xf numFmtId="0" fontId="10" fillId="0" borderId="0" xfId="0" applyFont="1" applyAlignment="1">
      <alignment wrapText="1"/>
    </xf>
    <xf numFmtId="165" fontId="15" fillId="2" borderId="5" xfId="1" applyNumberFormat="1" applyFont="1" applyFill="1" applyBorder="1" applyAlignment="1" applyProtection="1">
      <alignment horizontal="center"/>
    </xf>
    <xf numFmtId="165" fontId="15" fillId="2" borderId="5" xfId="2" applyNumberFormat="1" applyFont="1" applyFill="1" applyBorder="1" applyAlignment="1" applyProtection="1">
      <alignment horizontal="center"/>
    </xf>
    <xf numFmtId="0" fontId="10" fillId="0" borderId="0" xfId="0" applyFont="1"/>
    <xf numFmtId="0" fontId="14" fillId="3" borderId="6"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22" xfId="0" applyFont="1" applyFill="1" applyBorder="1" applyAlignment="1" applyProtection="1">
      <alignment horizontal="left" vertical="center" wrapText="1"/>
    </xf>
    <xf numFmtId="0" fontId="14" fillId="3" borderId="23"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164" fontId="16" fillId="2" borderId="6" xfId="2" applyNumberFormat="1" applyFont="1" applyFill="1" applyBorder="1" applyAlignment="1" applyProtection="1">
      <alignment horizontal="left" wrapText="1"/>
    </xf>
    <xf numFmtId="0" fontId="16" fillId="2" borderId="2" xfId="0" applyFont="1" applyFill="1" applyBorder="1" applyAlignment="1">
      <alignment horizontal="left"/>
    </xf>
    <xf numFmtId="0" fontId="13" fillId="0" borderId="23" xfId="0" applyFont="1" applyBorder="1" applyAlignment="1" applyProtection="1">
      <alignment horizontal="center"/>
    </xf>
    <xf numFmtId="0" fontId="0" fillId="0" borderId="23" xfId="0" applyBorder="1" applyAlignment="1">
      <alignment horizontal="center"/>
    </xf>
    <xf numFmtId="164" fontId="13" fillId="0" borderId="6" xfId="1" applyNumberFormat="1" applyFont="1" applyBorder="1" applyAlignment="1" applyProtection="1">
      <alignment horizontal="center" vertical="center"/>
      <protection locked="0"/>
    </xf>
    <xf numFmtId="164" fontId="13" fillId="0" borderId="3" xfId="1" applyNumberFormat="1" applyFont="1" applyBorder="1" applyAlignment="1" applyProtection="1">
      <alignment horizontal="center" vertical="center"/>
      <protection locked="0"/>
    </xf>
    <xf numFmtId="0" fontId="0" fillId="0" borderId="2" xfId="0" applyBorder="1" applyAlignment="1"/>
    <xf numFmtId="0" fontId="14" fillId="3" borderId="6" xfId="0" applyFont="1" applyFill="1" applyBorder="1" applyAlignment="1" applyProtection="1">
      <alignment horizontal="left" vertical="center"/>
    </xf>
    <xf numFmtId="0" fontId="0" fillId="3" borderId="3" xfId="0" applyFill="1" applyBorder="1" applyAlignment="1">
      <alignment horizontal="left"/>
    </xf>
    <xf numFmtId="0" fontId="0" fillId="3" borderId="2" xfId="0" applyFill="1" applyBorder="1" applyAlignment="1">
      <alignment horizontal="left"/>
    </xf>
    <xf numFmtId="0" fontId="14" fillId="4" borderId="6" xfId="0" applyFont="1" applyFill="1" applyBorder="1" applyAlignment="1" applyProtection="1">
      <alignment horizontal="left" vertical="center"/>
    </xf>
    <xf numFmtId="0" fontId="10" fillId="4" borderId="3" xfId="0" applyFont="1" applyFill="1" applyBorder="1" applyAlignment="1">
      <alignment horizontal="left" vertical="center"/>
    </xf>
    <xf numFmtId="14" fontId="13" fillId="0" borderId="5" xfId="0" applyNumberFormat="1" applyFont="1" applyBorder="1" applyAlignment="1" applyProtection="1">
      <alignment horizontal="center" vertical="center"/>
      <protection locked="0"/>
    </xf>
    <xf numFmtId="0" fontId="17" fillId="3" borderId="3"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21" xfId="0" applyFont="1" applyFill="1" applyBorder="1" applyAlignment="1">
      <alignment horizontal="left" vertical="center" wrapText="1"/>
    </xf>
    <xf numFmtId="0" fontId="13" fillId="0" borderId="5" xfId="0" applyFont="1" applyBorder="1" applyAlignment="1" applyProtection="1">
      <alignment horizontal="center" vertical="center"/>
      <protection locked="0"/>
    </xf>
    <xf numFmtId="0" fontId="0" fillId="0" borderId="3" xfId="0" applyBorder="1" applyAlignment="1">
      <alignment horizontal="left"/>
    </xf>
    <xf numFmtId="0" fontId="0" fillId="0" borderId="2" xfId="0" applyBorder="1" applyAlignment="1">
      <alignment horizontal="left"/>
    </xf>
    <xf numFmtId="0" fontId="0" fillId="4" borderId="3" xfId="0" applyFill="1" applyBorder="1" applyAlignment="1">
      <alignment horizontal="left" vertical="center"/>
    </xf>
    <xf numFmtId="0" fontId="14" fillId="3" borderId="15" xfId="0" applyFont="1" applyFill="1" applyBorder="1" applyAlignment="1" applyProtection="1">
      <alignment horizontal="left" vertical="center" wrapText="1"/>
    </xf>
    <xf numFmtId="0" fontId="14" fillId="3" borderId="16" xfId="0" applyFont="1" applyFill="1" applyBorder="1" applyAlignment="1" applyProtection="1">
      <alignment horizontal="left" vertical="center" wrapText="1"/>
    </xf>
    <xf numFmtId="0" fontId="14" fillId="3" borderId="17" xfId="0" applyFont="1" applyFill="1" applyBorder="1" applyAlignment="1" applyProtection="1">
      <alignment horizontal="left" vertical="center" wrapText="1"/>
    </xf>
    <xf numFmtId="0" fontId="14" fillId="3" borderId="18" xfId="0" applyFont="1" applyFill="1" applyBorder="1" applyAlignment="1" applyProtection="1">
      <alignment horizontal="left" vertical="center" wrapText="1"/>
    </xf>
    <xf numFmtId="0" fontId="14" fillId="3" borderId="19" xfId="0" applyFont="1" applyFill="1" applyBorder="1" applyAlignment="1" applyProtection="1">
      <alignment horizontal="left" vertical="center" wrapText="1"/>
    </xf>
    <xf numFmtId="0" fontId="14" fillId="3" borderId="20" xfId="0" applyFont="1" applyFill="1" applyBorder="1" applyAlignment="1" applyProtection="1">
      <alignment horizontal="left" vertical="center" wrapText="1"/>
    </xf>
    <xf numFmtId="0" fontId="14" fillId="3" borderId="21" xfId="0" applyFont="1" applyFill="1" applyBorder="1" applyAlignment="1" applyProtection="1">
      <alignment horizontal="left" vertical="center" wrapText="1"/>
    </xf>
    <xf numFmtId="0" fontId="10"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0" fillId="5" borderId="0" xfId="0" applyFill="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51209</xdr:rowOff>
    </xdr:from>
    <xdr:to>
      <xdr:col>6</xdr:col>
      <xdr:colOff>467263</xdr:colOff>
      <xdr:row>31</xdr:row>
      <xdr:rowOff>112662</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970161"/>
          <a:ext cx="7943876" cy="4916130"/>
        </a:xfrm>
        <a:prstGeom prst="rect">
          <a:avLst/>
        </a:prstGeom>
      </xdr:spPr>
    </xdr:pic>
    <xdr:clientData/>
  </xdr:twoCellAnchor>
  <xdr:twoCellAnchor editAs="oneCell">
    <xdr:from>
      <xdr:col>6</xdr:col>
      <xdr:colOff>389193</xdr:colOff>
      <xdr:row>11</xdr:row>
      <xdr:rowOff>10240</xdr:rowOff>
    </xdr:from>
    <xdr:to>
      <xdr:col>11</xdr:col>
      <xdr:colOff>152947</xdr:colOff>
      <xdr:row>32</xdr:row>
      <xdr:rowOff>81935</xdr:rowOff>
    </xdr:to>
    <xdr:pic>
      <xdr:nvPicPr>
        <xdr:cNvPr id="4" name="Picture 3"/>
        <xdr:cNvPicPr>
          <a:picLocks noChangeAspect="1"/>
        </xdr:cNvPicPr>
      </xdr:nvPicPr>
      <xdr:blipFill>
        <a:blip xmlns:r="http://schemas.openxmlformats.org/officeDocument/2006/relationships" r:embed="rId2"/>
        <a:stretch>
          <a:fillRect/>
        </a:stretch>
      </xdr:blipFill>
      <xdr:spPr>
        <a:xfrm>
          <a:off x="7865806" y="3123788"/>
          <a:ext cx="2836335" cy="49263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107541</xdr:colOff>
      <xdr:row>1</xdr:row>
      <xdr:rowOff>0</xdr:rowOff>
    </xdr:from>
    <xdr:to>
      <xdr:col>17</xdr:col>
      <xdr:colOff>1293</xdr:colOff>
      <xdr:row>33</xdr:row>
      <xdr:rowOff>92177</xdr:rowOff>
    </xdr:to>
    <xdr:pic>
      <xdr:nvPicPr>
        <xdr:cNvPr id="4" name="Picture 3"/>
        <xdr:cNvPicPr>
          <a:picLocks noChangeAspect="1"/>
        </xdr:cNvPicPr>
      </xdr:nvPicPr>
      <xdr:blipFill>
        <a:blip xmlns:r="http://schemas.openxmlformats.org/officeDocument/2006/relationships" r:embed="rId1"/>
        <a:stretch>
          <a:fillRect/>
        </a:stretch>
      </xdr:blipFill>
      <xdr:spPr>
        <a:xfrm>
          <a:off x="107541" y="184355"/>
          <a:ext cx="10340526" cy="5991532"/>
        </a:xfrm>
        <a:prstGeom prst="rect">
          <a:avLst/>
        </a:prstGeom>
      </xdr:spPr>
    </xdr:pic>
    <xdr:clientData/>
  </xdr:twoCellAnchor>
  <xdr:twoCellAnchor editAs="oneCell">
    <xdr:from>
      <xdr:col>16</xdr:col>
      <xdr:colOff>297119</xdr:colOff>
      <xdr:row>1</xdr:row>
      <xdr:rowOff>72512</xdr:rowOff>
    </xdr:from>
    <xdr:to>
      <xdr:col>22</xdr:col>
      <xdr:colOff>101269</xdr:colOff>
      <xdr:row>34</xdr:row>
      <xdr:rowOff>52678</xdr:rowOff>
    </xdr:to>
    <xdr:pic>
      <xdr:nvPicPr>
        <xdr:cNvPr id="3" name="Picture 2"/>
        <xdr:cNvPicPr>
          <a:picLocks noChangeAspect="1"/>
        </xdr:cNvPicPr>
      </xdr:nvPicPr>
      <xdr:blipFill>
        <a:blip xmlns:r="http://schemas.openxmlformats.org/officeDocument/2006/relationships" r:embed="rId2"/>
        <a:stretch>
          <a:fillRect/>
        </a:stretch>
      </xdr:blipFill>
      <xdr:spPr>
        <a:xfrm>
          <a:off x="10129377" y="256867"/>
          <a:ext cx="3491247" cy="60638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
  <sheetViews>
    <sheetView showGridLines="0" tabSelected="1" showRuler="0" zoomScale="91" zoomScaleNormal="91" zoomScalePageLayoutView="70" workbookViewId="0">
      <selection activeCell="G13" sqref="G13"/>
    </sheetView>
  </sheetViews>
  <sheetFormatPr defaultRowHeight="15" x14ac:dyDescent="0.25"/>
  <cols>
    <col min="1" max="1" width="7.42578125" customWidth="1"/>
    <col min="2" max="2" width="27.42578125" customWidth="1"/>
    <col min="3" max="3" width="16.7109375" customWidth="1"/>
    <col min="4" max="4" width="28.28515625" customWidth="1"/>
    <col min="5" max="5" width="19.28515625" customWidth="1"/>
    <col min="6" max="6" width="28.85546875" customWidth="1"/>
    <col min="7" max="7" width="12.5703125" customWidth="1"/>
    <col min="8" max="8" width="17.28515625" customWidth="1"/>
    <col min="10" max="10" width="10.7109375" customWidth="1"/>
  </cols>
  <sheetData>
    <row r="1" spans="2:9" ht="21.75" customHeight="1" thickBot="1" x14ac:dyDescent="0.3">
      <c r="C1" t="s">
        <v>39</v>
      </c>
    </row>
    <row r="2" spans="2:9" ht="21" customHeight="1" thickTop="1" thickBot="1" x14ac:dyDescent="0.3">
      <c r="B2" s="11" t="s">
        <v>11</v>
      </c>
      <c r="C2" s="33">
        <v>150000</v>
      </c>
      <c r="D2" s="14" t="s">
        <v>12</v>
      </c>
      <c r="E2" s="40">
        <f>IF(H27*500&lt;C2,0,IF(H27*500&gt;=C2,IF(H27*500-C2&lt;0,0,IF(H27*500-C2&gt;=0,(H27*500)-C2))))</f>
        <v>17000</v>
      </c>
      <c r="F2" s="49" t="s">
        <v>13</v>
      </c>
      <c r="G2" s="50"/>
      <c r="H2" s="41">
        <f>E2+C2</f>
        <v>167000</v>
      </c>
    </row>
    <row r="3" spans="2:9" ht="4.5" customHeight="1" thickTop="1" thickBot="1" x14ac:dyDescent="0.3">
      <c r="B3" s="6"/>
      <c r="C3" s="6"/>
      <c r="D3" s="6"/>
      <c r="E3" s="6"/>
      <c r="F3" s="6"/>
      <c r="G3" s="6"/>
      <c r="H3" s="6"/>
    </row>
    <row r="4" spans="2:9" ht="26.25" customHeight="1" thickTop="1" thickBot="1" x14ac:dyDescent="0.3">
      <c r="B4" s="32" t="s">
        <v>14</v>
      </c>
      <c r="C4" s="25" t="s">
        <v>34</v>
      </c>
      <c r="D4" s="23"/>
      <c r="E4" s="24"/>
      <c r="F4" s="32" t="s">
        <v>15</v>
      </c>
      <c r="G4" s="61">
        <v>43006</v>
      </c>
      <c r="H4" s="61"/>
    </row>
    <row r="5" spans="2:9" ht="15.75" customHeight="1" thickTop="1" thickBot="1" x14ac:dyDescent="0.3">
      <c r="B5" s="32" t="s">
        <v>16</v>
      </c>
      <c r="C5" s="53" t="s">
        <v>45</v>
      </c>
      <c r="D5" s="54"/>
      <c r="E5" s="55"/>
      <c r="F5" s="32" t="s">
        <v>17</v>
      </c>
      <c r="G5" s="65" t="s">
        <v>35</v>
      </c>
      <c r="H5" s="65"/>
    </row>
    <row r="6" spans="2:9" ht="4.5" hidden="1" customHeight="1" thickTop="1" thickBot="1" x14ac:dyDescent="0.3">
      <c r="B6" s="7"/>
      <c r="C6" s="8"/>
      <c r="D6" s="8"/>
      <c r="E6" s="8"/>
      <c r="F6" s="8"/>
      <c r="G6" s="9"/>
      <c r="H6" s="6"/>
    </row>
    <row r="7" spans="2:9" ht="17.25" customHeight="1" thickTop="1" thickBot="1" x14ac:dyDescent="0.3">
      <c r="B7" s="51" t="s">
        <v>4</v>
      </c>
      <c r="C7" s="52"/>
      <c r="D7" s="52"/>
      <c r="E7" s="12"/>
      <c r="F7" s="10"/>
      <c r="G7" s="17" t="s">
        <v>8</v>
      </c>
      <c r="H7" s="15" t="s">
        <v>9</v>
      </c>
    </row>
    <row r="8" spans="2:9" ht="15.75" customHeight="1" thickTop="1" thickBot="1" x14ac:dyDescent="0.3">
      <c r="B8" s="56" t="s">
        <v>18</v>
      </c>
      <c r="C8" s="57"/>
      <c r="D8" s="57"/>
      <c r="E8" s="57"/>
      <c r="F8" s="58"/>
      <c r="G8" s="13">
        <v>145</v>
      </c>
      <c r="H8" s="16" t="s">
        <v>0</v>
      </c>
      <c r="I8" s="2"/>
    </row>
    <row r="9" spans="2:9" ht="17.25" thickTop="1" thickBot="1" x14ac:dyDescent="0.3">
      <c r="B9" s="59" t="s">
        <v>6</v>
      </c>
      <c r="C9" s="66"/>
      <c r="D9" s="66"/>
      <c r="E9" s="66"/>
      <c r="F9" s="67"/>
    </row>
    <row r="10" spans="2:9" ht="17.25" thickTop="1" thickBot="1" x14ac:dyDescent="0.3">
      <c r="B10" s="56" t="s">
        <v>44</v>
      </c>
      <c r="C10" s="66"/>
      <c r="D10" s="66"/>
      <c r="E10" s="66"/>
      <c r="F10" s="66"/>
      <c r="G10" s="22">
        <v>4200</v>
      </c>
    </row>
    <row r="11" spans="2:9" ht="14.25" customHeight="1" thickTop="1" thickBot="1" x14ac:dyDescent="0.3">
      <c r="B11" s="46" t="s">
        <v>19</v>
      </c>
      <c r="C11" s="47"/>
      <c r="D11" s="47"/>
      <c r="E11" s="47"/>
      <c r="F11" s="48"/>
      <c r="G11" s="4">
        <v>7</v>
      </c>
      <c r="H11" s="34">
        <f>G11*0.01*G10</f>
        <v>294</v>
      </c>
      <c r="I11" s="3"/>
    </row>
    <row r="12" spans="2:9" ht="17.25" thickTop="1" thickBot="1" x14ac:dyDescent="0.3">
      <c r="B12" s="43" t="s">
        <v>20</v>
      </c>
      <c r="C12" s="62"/>
      <c r="D12" s="62"/>
      <c r="E12" s="62"/>
      <c r="F12" s="64"/>
      <c r="G12" s="4">
        <v>0</v>
      </c>
      <c r="H12" s="34">
        <f>G12*0.02*G10</f>
        <v>0</v>
      </c>
      <c r="I12" s="3"/>
    </row>
    <row r="13" spans="2:9" ht="29.25" customHeight="1" thickTop="1" thickBot="1" x14ac:dyDescent="0.3">
      <c r="B13" s="43" t="s">
        <v>32</v>
      </c>
      <c r="C13" s="62"/>
      <c r="D13" s="62"/>
      <c r="E13" s="62"/>
      <c r="F13" s="63"/>
      <c r="G13" s="5" t="s">
        <v>36</v>
      </c>
      <c r="H13" s="34">
        <f>IF(AND(G17=0,G20=0,G21=0,G22=0,G13="yes"),-100,0)</f>
        <v>0</v>
      </c>
      <c r="I13" s="3"/>
    </row>
    <row r="14" spans="2:9" ht="33.75" customHeight="1" thickTop="1" thickBot="1" x14ac:dyDescent="0.3">
      <c r="B14" s="43" t="s">
        <v>33</v>
      </c>
      <c r="C14" s="62"/>
      <c r="D14" s="62"/>
      <c r="E14" s="62"/>
      <c r="F14" s="64"/>
      <c r="G14" s="5" t="s">
        <v>37</v>
      </c>
      <c r="H14" s="34">
        <f>IF(AND(G17=0,G20=0,G21=0,G22=0,G14="yes"),-50,0)</f>
        <v>-50</v>
      </c>
      <c r="I14" s="3"/>
    </row>
    <row r="15" spans="2:9" ht="15" customHeight="1" thickTop="1" thickBot="1" x14ac:dyDescent="0.3">
      <c r="B15" s="59" t="s">
        <v>7</v>
      </c>
      <c r="C15" s="60"/>
      <c r="D15" s="18"/>
      <c r="E15" s="19"/>
      <c r="F15" s="20"/>
    </row>
    <row r="16" spans="2:9" ht="17.25" thickTop="1" thickBot="1" x14ac:dyDescent="0.3">
      <c r="B16" s="43" t="s">
        <v>21</v>
      </c>
      <c r="C16" s="44"/>
      <c r="D16" s="44"/>
      <c r="E16" s="44"/>
      <c r="F16" s="45"/>
      <c r="G16" s="5">
        <v>1</v>
      </c>
      <c r="H16" s="34">
        <f>G16*10</f>
        <v>10</v>
      </c>
      <c r="I16" s="3"/>
    </row>
    <row r="17" spans="2:9" ht="17.25" thickTop="1" thickBot="1" x14ac:dyDescent="0.3">
      <c r="B17" s="43" t="s">
        <v>22</v>
      </c>
      <c r="C17" s="44"/>
      <c r="D17" s="44"/>
      <c r="E17" s="44"/>
      <c r="F17" s="45"/>
      <c r="G17" s="5">
        <v>0</v>
      </c>
      <c r="H17" s="34">
        <f>G17*100</f>
        <v>0</v>
      </c>
      <c r="I17" s="3"/>
    </row>
    <row r="18" spans="2:9" ht="17.25" thickTop="1" thickBot="1" x14ac:dyDescent="0.3">
      <c r="B18" s="43" t="s">
        <v>23</v>
      </c>
      <c r="C18" s="44"/>
      <c r="D18" s="44"/>
      <c r="E18" s="44"/>
      <c r="F18" s="45"/>
      <c r="G18" s="5">
        <v>0</v>
      </c>
      <c r="H18" s="34">
        <f>G18*10</f>
        <v>0</v>
      </c>
      <c r="I18" s="3"/>
    </row>
    <row r="19" spans="2:9" ht="17.25" thickTop="1" thickBot="1" x14ac:dyDescent="0.3">
      <c r="B19" s="46" t="s">
        <v>24</v>
      </c>
      <c r="C19" s="47"/>
      <c r="D19" s="47"/>
      <c r="E19" s="47"/>
      <c r="F19" s="48"/>
      <c r="G19" s="4">
        <v>3</v>
      </c>
      <c r="H19" s="34">
        <f>G19*5</f>
        <v>15</v>
      </c>
      <c r="I19" s="3"/>
    </row>
    <row r="20" spans="2:9" ht="17.25" thickTop="1" thickBot="1" x14ac:dyDescent="0.3">
      <c r="B20" s="43" t="s">
        <v>25</v>
      </c>
      <c r="C20" s="44"/>
      <c r="D20" s="44"/>
      <c r="E20" s="44"/>
      <c r="F20" s="44"/>
      <c r="G20" s="4">
        <v>0</v>
      </c>
      <c r="H20" s="34">
        <f>G20*100</f>
        <v>0</v>
      </c>
      <c r="I20" s="3"/>
    </row>
    <row r="21" spans="2:9" ht="17.25" thickTop="1" thickBot="1" x14ac:dyDescent="0.3">
      <c r="B21" s="43" t="s">
        <v>26</v>
      </c>
      <c r="C21" s="44"/>
      <c r="D21" s="44"/>
      <c r="E21" s="44"/>
      <c r="F21" s="75"/>
      <c r="G21" s="4">
        <v>0</v>
      </c>
      <c r="H21" s="34">
        <f>G21*100</f>
        <v>0</v>
      </c>
      <c r="I21" s="3"/>
    </row>
    <row r="22" spans="2:9" ht="16.5" customHeight="1" thickTop="1" thickBot="1" x14ac:dyDescent="0.3">
      <c r="B22" s="43" t="s">
        <v>27</v>
      </c>
      <c r="C22" s="44"/>
      <c r="D22" s="44"/>
      <c r="E22" s="44"/>
      <c r="F22" s="75"/>
      <c r="G22" s="4">
        <v>0</v>
      </c>
      <c r="H22" s="34">
        <f>G22*50</f>
        <v>0</v>
      </c>
      <c r="I22" s="3"/>
    </row>
    <row r="23" spans="2:9" ht="34.5" customHeight="1" thickTop="1" thickBot="1" x14ac:dyDescent="0.3">
      <c r="B23" s="43" t="s">
        <v>28</v>
      </c>
      <c r="C23" s="44"/>
      <c r="D23" s="44"/>
      <c r="E23" s="44"/>
      <c r="F23" s="75"/>
      <c r="G23" s="4">
        <v>0</v>
      </c>
      <c r="H23" s="34">
        <f>G23*50</f>
        <v>0</v>
      </c>
      <c r="I23" s="3"/>
    </row>
    <row r="24" spans="2:9" ht="15" customHeight="1" thickTop="1" thickBot="1" x14ac:dyDescent="0.3">
      <c r="B24" s="59" t="s">
        <v>5</v>
      </c>
      <c r="C24" s="68"/>
      <c r="D24" s="68"/>
      <c r="E24" s="21"/>
      <c r="F24" s="20"/>
      <c r="H24" s="35"/>
    </row>
    <row r="25" spans="2:9" ht="17.25" customHeight="1" thickTop="1" thickBot="1" x14ac:dyDescent="0.3">
      <c r="B25" s="72" t="s">
        <v>29</v>
      </c>
      <c r="C25" s="73"/>
      <c r="D25" s="73"/>
      <c r="E25" s="73"/>
      <c r="F25" s="74"/>
      <c r="G25" s="27">
        <v>3</v>
      </c>
      <c r="H25" s="36">
        <f>G25*5</f>
        <v>15</v>
      </c>
      <c r="I25" s="2"/>
    </row>
    <row r="26" spans="2:9" ht="17.25" customHeight="1" thickBot="1" x14ac:dyDescent="0.3">
      <c r="B26" s="69" t="s">
        <v>30</v>
      </c>
      <c r="C26" s="70"/>
      <c r="D26" s="70"/>
      <c r="E26" s="70"/>
      <c r="F26" s="71"/>
      <c r="G26" s="28">
        <v>5</v>
      </c>
      <c r="H26" s="37">
        <f>G26*10</f>
        <v>50</v>
      </c>
      <c r="I26" s="2"/>
    </row>
    <row r="27" spans="2:9" ht="15" customHeight="1" thickBot="1" x14ac:dyDescent="0.4">
      <c r="B27" s="1"/>
      <c r="E27" s="26"/>
      <c r="F27" s="31" t="s">
        <v>31</v>
      </c>
      <c r="G27" s="29"/>
      <c r="H27" s="38">
        <f>SUM(H11:H26)</f>
        <v>334</v>
      </c>
    </row>
    <row r="28" spans="2:9" ht="15.75" x14ac:dyDescent="0.25">
      <c r="F28" s="30"/>
    </row>
  </sheetData>
  <sheetProtection selectLockedCells="1"/>
  <customSheetViews>
    <customSheetView guid="{E72DC2F9-7266-448E-B77C-7673A03BA611}" showPageBreaks="1" showGridLines="0" hiddenRows="1" view="pageLayout" showRuler="0">
      <selection activeCell="B8" sqref="B8"/>
      <pageMargins left="0.5" right="0.5" top="0.57870370370370372" bottom="0.75" header="0.2" footer="0.3"/>
      <pageSetup orientation="landscape" r:id="rId1"/>
      <headerFooter>
        <oddHeader>&amp;C&amp;"-,Bold"&amp;16Bond Adequacy Review and Increase Worksheet</oddHeader>
        <oddFooter>&amp;RAttachment 3</oddFooter>
      </headerFooter>
    </customSheetView>
    <customSheetView guid="{29160EE7-E6A8-40F5-AB6E-2C5E504012CC}" showPageBreaks="1" showGridLines="0" hiddenRows="1" view="pageLayout" showRuler="0">
      <selection activeCell="G15" sqref="G15"/>
      <pageMargins left="0.5" right="0.5" top="0.57870370370370372" bottom="0.75" header="0.2" footer="0.3"/>
      <pageSetup orientation="landscape" r:id="rId2"/>
      <headerFooter>
        <oddHeader>&amp;C&amp;"-,Bold"&amp;16Bond Adequacy Review and Increase Worksheet</oddHeader>
        <oddFooter>&amp;RAttachment 3</oddFooter>
      </headerFooter>
    </customSheetView>
  </customSheetViews>
  <mergeCells count="24">
    <mergeCell ref="B17:F17"/>
    <mergeCell ref="B24:D24"/>
    <mergeCell ref="B26:F26"/>
    <mergeCell ref="B25:F25"/>
    <mergeCell ref="B23:F23"/>
    <mergeCell ref="B20:F20"/>
    <mergeCell ref="B21:F21"/>
    <mergeCell ref="B22:F22"/>
    <mergeCell ref="B18:F18"/>
    <mergeCell ref="B16:F16"/>
    <mergeCell ref="B19:F19"/>
    <mergeCell ref="F2:G2"/>
    <mergeCell ref="B7:D7"/>
    <mergeCell ref="C5:E5"/>
    <mergeCell ref="B8:F8"/>
    <mergeCell ref="B15:C15"/>
    <mergeCell ref="G4:H4"/>
    <mergeCell ref="B13:F13"/>
    <mergeCell ref="B14:F14"/>
    <mergeCell ref="B12:F12"/>
    <mergeCell ref="G5:H5"/>
    <mergeCell ref="B10:F10"/>
    <mergeCell ref="B9:F9"/>
    <mergeCell ref="B11:F11"/>
  </mergeCells>
  <pageMargins left="0.25" right="0.25" top="0.5" bottom="0.5" header="0" footer="0"/>
  <pageSetup orientation="landscape" r:id="rId3"/>
  <headerFooter>
    <oddHeader>&amp;C&amp;"-,Bold"&amp;16Bond Adequacy Review Worksheet</oddHeader>
    <oddFooter>&amp;RAttachment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opLeftCell="A5" zoomScale="93" zoomScaleNormal="93" workbookViewId="0">
      <selection activeCell="M31" sqref="M31"/>
    </sheetView>
  </sheetViews>
  <sheetFormatPr defaultRowHeight="15" x14ac:dyDescent="0.25"/>
  <cols>
    <col min="1" max="1" width="16.7109375" bestFit="1" customWidth="1"/>
    <col min="2" max="2" width="24" customWidth="1"/>
    <col min="3" max="3" width="44.5703125" customWidth="1"/>
    <col min="5" max="5" width="8.42578125" customWidth="1"/>
  </cols>
  <sheetData>
    <row r="1" spans="1:3" x14ac:dyDescent="0.25">
      <c r="A1" s="76" t="s">
        <v>1</v>
      </c>
      <c r="B1" s="76"/>
      <c r="C1" s="76"/>
    </row>
    <row r="2" spans="1:3" x14ac:dyDescent="0.25">
      <c r="A2" s="77" t="s">
        <v>10</v>
      </c>
      <c r="B2" s="77"/>
      <c r="C2" s="77"/>
    </row>
    <row r="3" spans="1:3" x14ac:dyDescent="0.25">
      <c r="A3" s="77" t="s">
        <v>40</v>
      </c>
      <c r="B3" s="77"/>
      <c r="C3" s="77"/>
    </row>
    <row r="4" spans="1:3" ht="18.75" customHeight="1" x14ac:dyDescent="0.25">
      <c r="A4" s="78" t="s">
        <v>2</v>
      </c>
      <c r="B4" s="78"/>
      <c r="C4" s="78"/>
    </row>
    <row r="5" spans="1:3" ht="30.75" customHeight="1" x14ac:dyDescent="0.25">
      <c r="A5" s="78" t="s">
        <v>38</v>
      </c>
      <c r="B5" s="78"/>
      <c r="C5" s="78"/>
    </row>
    <row r="7" spans="1:3" x14ac:dyDescent="0.25">
      <c r="A7" s="39" t="s">
        <v>3</v>
      </c>
    </row>
    <row r="8" spans="1:3" ht="29.25" customHeight="1" x14ac:dyDescent="0.25">
      <c r="A8" s="79" t="s">
        <v>41</v>
      </c>
      <c r="B8" s="79"/>
      <c r="C8" s="79"/>
    </row>
    <row r="9" spans="1:3" ht="60" customHeight="1" x14ac:dyDescent="0.25">
      <c r="A9" s="78" t="s">
        <v>42</v>
      </c>
      <c r="B9" s="78"/>
      <c r="C9" s="78"/>
    </row>
    <row r="10" spans="1:3" x14ac:dyDescent="0.25">
      <c r="A10" t="s">
        <v>43</v>
      </c>
    </row>
    <row r="12" spans="1:3" ht="30" customHeight="1" x14ac:dyDescent="0.25"/>
    <row r="15" spans="1:3" ht="61.5" customHeight="1" x14ac:dyDescent="0.25"/>
  </sheetData>
  <sheetProtection selectLockedCells="1"/>
  <customSheetViews>
    <customSheetView guid="{E72DC2F9-7266-448E-B77C-7673A03BA611}" showPageBreaks="1" view="pageLayout">
      <selection activeCell="A4" sqref="A4:C4"/>
      <pageMargins left="0.7" right="0.7" top="0.75" bottom="0.75" header="0.3" footer="0.3"/>
      <pageSetup orientation="landscape" r:id="rId1"/>
      <headerFooter>
        <oddHeader xml:space="preserve">&amp;C&amp;"-,Bold"&amp;12DETAIL INSTRUCTIONS ON BOND ADEQUACY REVIEW WORKSHEET
</oddHeader>
      </headerFooter>
    </customSheetView>
    <customSheetView guid="{29160EE7-E6A8-40F5-AB6E-2C5E504012CC}" showPageBreaks="1" view="pageLayout">
      <selection activeCell="A12" sqref="A12:C12"/>
      <pageMargins left="0.7" right="0.7" top="0.75" bottom="0.75" header="0.3" footer="0.3"/>
      <pageSetup orientation="landscape" r:id="rId2"/>
      <headerFooter>
        <oddHeader xml:space="preserve">&amp;C&amp;"-,Bold"&amp;12DETAIL INSTRUCTIONS ON BOND ADEQUACY REVIEW WORKSHEET
</oddHeader>
      </headerFooter>
    </customSheetView>
  </customSheetViews>
  <mergeCells count="7">
    <mergeCell ref="A1:C1"/>
    <mergeCell ref="A3:C3"/>
    <mergeCell ref="A4:C4"/>
    <mergeCell ref="A5:C5"/>
    <mergeCell ref="A9:C9"/>
    <mergeCell ref="A2:C2"/>
    <mergeCell ref="A8:C8"/>
  </mergeCells>
  <pageMargins left="0.7" right="0.7" top="0.75" bottom="0.75" header="0.3" footer="0.3"/>
  <pageSetup orientation="landscape" r:id="rId3"/>
  <headerFooter>
    <oddHeader xml:space="preserve">&amp;C&amp;"-,Bold"&amp;12DETAIL INSTRUCTIONS ON BOND ADEQUACY REVIEW WORKSHEET
</oddHead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7"/>
  <sheetViews>
    <sheetView zoomScale="62" zoomScaleNormal="62" workbookViewId="0">
      <selection activeCell="D40" sqref="D40"/>
    </sheetView>
  </sheetViews>
  <sheetFormatPr defaultRowHeight="15" x14ac:dyDescent="0.25"/>
  <sheetData>
    <row r="37" spans="1:1" x14ac:dyDescent="0.25">
      <c r="A37" s="42" t="s">
        <v>46</v>
      </c>
    </row>
  </sheetData>
  <pageMargins left="0.2" right="0.2" top="0.25" bottom="0.25" header="0" footer="0.05"/>
  <pageSetup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Bond Adequacy Worksheet</vt:lpstr>
      <vt:lpstr>Instructions</vt:lpstr>
      <vt:lpstr>Printable-Instruction-sheet</vt:lpstr>
      <vt:lpstr>'Bond Adequacy Worksheet'!Print_Area</vt:lpstr>
    </vt:vector>
  </TitlesOfParts>
  <Company>Bureau of Land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mriches@blm.gov;sdutta@blm.gov</dc:creator>
  <cp:lastModifiedBy>absfowle</cp:lastModifiedBy>
  <cp:lastPrinted>2018-08-07T17:58:07Z</cp:lastPrinted>
  <dcterms:created xsi:type="dcterms:W3CDTF">2011-10-25T16:19:06Z</dcterms:created>
  <dcterms:modified xsi:type="dcterms:W3CDTF">2018-11-16T16:05:48Z</dcterms:modified>
</cp:coreProperties>
</file>